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<sst xmlns="http://schemas.openxmlformats.org/spreadsheetml/2006/main" count="57" uniqueCount="54">
  <si>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城乡居民基本医疗保险基金计划执行情况月报</t>
  </si>
  <si>
    <t>月报03表</t>
  </si>
  <si>
    <t>填报单位:</t>
  </si>
  <si>
    <t>冠县</t>
  </si>
  <si>
    <t>2026年01月</t>
  </si>
  <si>
    <t>单位:元</t>
  </si>
  <si>
    <t>项目</t>
  </si>
  <si>
    <t>当月数</t>
  </si>
  <si>
    <t>期末累计数</t>
  </si>
  <si>
    <t>上月数</t>
  </si>
  <si>
    <t>环比</t>
  </si>
  <si>
    <t>上年同期数</t>
  </si>
  <si>
    <t>同比</t>
  </si>
  <si>
    <t>收入</t>
  </si>
  <si>
    <t>收入合计</t>
  </si>
  <si>
    <t>收入小计</t>
  </si>
  <si>
    <t>保险费收入</t>
  </si>
  <si>
    <t>小计</t>
  </si>
  <si>
    <t>个人缴费</t>
  </si>
  <si>
    <t>单位对职工家属的资助</t>
  </si>
  <si>
    <t>集体扶持</t>
  </si>
  <si>
    <t>城乡医疗救助资助</t>
  </si>
  <si>
    <t>财政对困难人员代缴收入</t>
  </si>
  <si>
    <t>财政补贴收入</t>
  </si>
  <si>
    <t>中央财政补助收入</t>
  </si>
  <si>
    <t>省级财政补助收入</t>
  </si>
  <si>
    <t>市级财政补助收入</t>
  </si>
  <si>
    <t>县(区)级财政补助收入</t>
  </si>
  <si>
    <t>利息收入</t>
  </si>
  <si>
    <t>其他收入</t>
  </si>
  <si>
    <t>上级补助收入</t>
  </si>
  <si>
    <t xml:space="preserve">    其中:上级补助调剂金收入</t>
  </si>
  <si>
    <t>下级上解收入</t>
  </si>
  <si>
    <t xml:space="preserve">    其中:下级上解调剂金收入</t>
  </si>
  <si>
    <t>调剂后收入小计</t>
  </si>
  <si>
    <t>支出</t>
  </si>
  <si>
    <t>支出合计</t>
  </si>
  <si>
    <t>支出小计</t>
  </si>
  <si>
    <t>医保待遇支出</t>
  </si>
  <si>
    <t>划转用于城乡居民大病保险支出</t>
  </si>
  <si>
    <t>其他支出</t>
  </si>
  <si>
    <t>补助下级支出</t>
  </si>
  <si>
    <t>其中:补助下级调剂金支出</t>
  </si>
  <si>
    <t>上解上级支出</t>
  </si>
  <si>
    <t>其中:上解上级调剂金支出</t>
  </si>
  <si>
    <t>调剂后支出小计</t>
  </si>
  <si>
    <t>结余</t>
  </si>
  <si>
    <t>期初结余</t>
  </si>
  <si>
    <t xml:space="preserve">    其中:省级风险调剂金</t>
  </si>
  <si>
    <t>当期结余</t>
  </si>
  <si>
    <t>期末累计结余</t>
  </si>
  <si>
    <t>注:1.纵向校验公式:1=2+16+18≥20； 2=3+9+14+15；3=4+5+6+7+8；9=10+11+12+13；16≥17；18≥19；20=2+17+19；21=22+26+28≥30；22=23+24+25；26≥27；28≥29；30=22+27+29；31=上月期末结余≥32；33=1-21≥34；35=31+33；36=32+34。</t>
  </si>
  <si>
    <t xml:space="preserve">    2.“财政补贴收入”项反映各级政府给予城乡居民基本医疗保险基金的补助，包括按照规定补助标准和参保居民人数给予的缴费补助。</t>
  </si>
  <si>
    <t xml:space="preserve">    3.“划转用于城乡居民大病保险支出”是指根据《国务院办公厅关于全面实施城乡居民大病保险的意见》(国办发〔2015〕57号)文件规定，从医保基金中划出一定比例或额度用于大病医疗保险的基金支出。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</si>
</sst>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\-#,##0.00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8"/>
      <color indexed="8"/>
      <name val="宋体"/>
      <charset val="1"/>
    </font>
    <font>
      <sz val="11"/>
      <color indexed="8"/>
      <name val="宋体"/>
      <charset val="1"/>
    </font>
    <font>
      <sz val="11"/>
      <name val="宋体"/>
      <charset val="1"/>
    </font>
    <font>
      <b/>
      <sz val="11"/>
      <color indexed="8"/>
      <name val="宋体"/>
      <charset val="1"/>
    </font>
    <font>
      <sz val="11"/>
      <color indexed="10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8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6" applyNumberFormat="0" applyAlignment="0" applyProtection="0">
      <alignment vertical="center"/>
    </xf>
    <xf numFmtId="0" fontId="17" fillId="8" borderId="17" applyNumberFormat="0" applyAlignment="0" applyProtection="0">
      <alignment vertical="center"/>
    </xf>
    <xf numFmtId="0" fontId="18" fillId="8" borderId="16" applyNumberFormat="0" applyAlignment="0" applyProtection="0">
      <alignment vertical="center"/>
    </xf>
    <xf numFmtId="0" fontId="19" fillId="9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1" fillId="0" borderId="0"/>
  </cellStyleXfs>
  <cellXfs count="43">
    <xf numFmtId="0" fontId="0" fillId="0" borderId="0" xfId="0">
      <alignment vertical="center"/>
    </xf>
    <xf numFmtId="0" fontId="1" fillId="0" borderId="0" xfId="49"/>
    <xf numFmtId="0" fontId="2" fillId="0" borderId="0" xfId="49" applyFont="1" applyFill="1"/>
    <xf numFmtId="0" fontId="3" fillId="2" borderId="0" xfId="49" applyFont="1" applyFill="1" applyAlignment="1">
      <alignment horizontal="center" vertical="center"/>
    </xf>
    <xf numFmtId="0" fontId="4" fillId="2" borderId="0" xfId="49" applyFont="1" applyFill="1" applyAlignment="1">
      <alignment horizontal="center" vertical="center"/>
    </xf>
    <xf numFmtId="0" fontId="5" fillId="2" borderId="0" xfId="49" applyFont="1" applyFill="1"/>
    <xf numFmtId="0" fontId="4" fillId="2" borderId="0" xfId="49" applyFont="1" applyFill="1" applyAlignment="1">
      <alignment horizontal="right" vertical="center"/>
    </xf>
    <xf numFmtId="0" fontId="4" fillId="2" borderId="1" xfId="49" applyFont="1" applyFill="1" applyBorder="1" applyAlignment="1">
      <alignment vertical="center"/>
    </xf>
    <xf numFmtId="49" fontId="4" fillId="2" borderId="1" xfId="49" applyNumberFormat="1" applyFont="1" applyFill="1" applyBorder="1" applyAlignment="1">
      <alignment horizontal="left" vertical="center" wrapText="1"/>
    </xf>
    <xf numFmtId="0" fontId="4" fillId="2" borderId="1" xfId="49" applyFont="1" applyFill="1" applyBorder="1" applyAlignment="1">
      <alignment horizontal="left" vertical="center"/>
    </xf>
    <xf numFmtId="49" fontId="4" fillId="2" borderId="1" xfId="49" applyNumberFormat="1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/>
    </xf>
    <xf numFmtId="0" fontId="5" fillId="2" borderId="1" xfId="49" applyFont="1" applyFill="1" applyBorder="1"/>
    <xf numFmtId="0" fontId="4" fillId="2" borderId="1" xfId="49" applyFont="1" applyFill="1" applyBorder="1" applyAlignment="1">
      <alignment horizontal="right" vertical="center"/>
    </xf>
    <xf numFmtId="0" fontId="4" fillId="3" borderId="2" xfId="49" applyFont="1" applyFill="1" applyBorder="1" applyAlignment="1">
      <alignment horizontal="center" vertical="center" wrapText="1"/>
    </xf>
    <xf numFmtId="0" fontId="4" fillId="3" borderId="3" xfId="49" applyFont="1" applyFill="1" applyBorder="1" applyAlignment="1">
      <alignment horizontal="center" vertical="center" wrapText="1"/>
    </xf>
    <xf numFmtId="0" fontId="4" fillId="3" borderId="4" xfId="49" applyFont="1" applyFill="1" applyBorder="1" applyAlignment="1">
      <alignment horizontal="center" vertical="center" wrapText="1"/>
    </xf>
    <xf numFmtId="0" fontId="6" fillId="3" borderId="5" xfId="49" applyFont="1" applyFill="1" applyBorder="1" applyAlignment="1">
      <alignment horizontal="center" vertical="center"/>
    </xf>
    <xf numFmtId="0" fontId="4" fillId="3" borderId="6" xfId="49" applyFont="1" applyFill="1" applyBorder="1" applyAlignment="1">
      <alignment horizontal="center" vertical="center" wrapText="1"/>
    </xf>
    <xf numFmtId="0" fontId="4" fillId="3" borderId="1" xfId="49" applyFont="1" applyFill="1" applyBorder="1" applyAlignment="1">
      <alignment horizontal="center" vertical="center" wrapText="1"/>
    </xf>
    <xf numFmtId="0" fontId="4" fillId="3" borderId="7" xfId="49" applyFont="1" applyFill="1" applyBorder="1" applyAlignment="1">
      <alignment horizontal="center" vertical="center" wrapText="1"/>
    </xf>
    <xf numFmtId="0" fontId="6" fillId="3" borderId="8" xfId="49" applyFont="1" applyFill="1" applyBorder="1" applyAlignment="1">
      <alignment horizontal="center" vertical="center"/>
    </xf>
    <xf numFmtId="0" fontId="4" fillId="3" borderId="9" xfId="49" applyFont="1" applyFill="1" applyBorder="1" applyAlignment="1">
      <alignment horizontal="center" vertical="center" wrapText="1"/>
    </xf>
    <xf numFmtId="0" fontId="4" fillId="3" borderId="5" xfId="49" applyFont="1" applyFill="1" applyBorder="1" applyAlignment="1">
      <alignment horizontal="center" vertical="center" wrapText="1"/>
    </xf>
    <xf numFmtId="0" fontId="4" fillId="3" borderId="5" xfId="49" applyFont="1" applyFill="1" applyBorder="1" applyAlignment="1">
      <alignment horizontal="center" vertical="center"/>
    </xf>
    <xf numFmtId="176" fontId="4" fillId="4" borderId="5" xfId="49" applyNumberFormat="1" applyFont="1" applyFill="1" applyBorder="1" applyAlignment="1">
      <alignment horizontal="right" vertical="center"/>
    </xf>
    <xf numFmtId="0" fontId="4" fillId="3" borderId="10" xfId="49" applyFont="1" applyFill="1" applyBorder="1" applyAlignment="1">
      <alignment horizontal="center" vertical="center" wrapText="1"/>
    </xf>
    <xf numFmtId="176" fontId="4" fillId="2" borderId="5" xfId="49" applyNumberFormat="1" applyFont="1" applyFill="1" applyBorder="1" applyAlignment="1">
      <alignment horizontal="right" vertical="center"/>
    </xf>
    <xf numFmtId="0" fontId="4" fillId="3" borderId="11" xfId="49" applyFont="1" applyFill="1" applyBorder="1" applyAlignment="1">
      <alignment horizontal="center" vertical="center" wrapText="1"/>
    </xf>
    <xf numFmtId="0" fontId="4" fillId="3" borderId="9" xfId="49" applyFont="1" applyFill="1" applyBorder="1" applyAlignment="1">
      <alignment horizontal="center" vertical="center"/>
    </xf>
    <xf numFmtId="0" fontId="4" fillId="3" borderId="8" xfId="49" applyFont="1" applyFill="1" applyBorder="1" applyAlignment="1">
      <alignment horizontal="center" vertical="center" wrapText="1"/>
    </xf>
    <xf numFmtId="0" fontId="4" fillId="3" borderId="10" xfId="49" applyFont="1" applyFill="1" applyBorder="1" applyAlignment="1">
      <alignment horizontal="center" vertical="center"/>
    </xf>
    <xf numFmtId="0" fontId="4" fillId="3" borderId="7" xfId="49" applyFont="1" applyFill="1" applyBorder="1" applyAlignment="1">
      <alignment horizontal="center" vertical="center"/>
    </xf>
    <xf numFmtId="0" fontId="4" fillId="3" borderId="11" xfId="49" applyFont="1" applyFill="1" applyBorder="1" applyAlignment="1">
      <alignment horizontal="center" vertical="center"/>
    </xf>
    <xf numFmtId="0" fontId="7" fillId="3" borderId="5" xfId="49" applyFont="1" applyFill="1" applyBorder="1" applyAlignment="1">
      <alignment horizontal="center" vertical="center" wrapText="1"/>
    </xf>
    <xf numFmtId="0" fontId="7" fillId="3" borderId="12" xfId="49" applyFont="1" applyFill="1" applyBorder="1" applyAlignment="1">
      <alignment horizontal="left" vertical="center"/>
    </xf>
    <xf numFmtId="0" fontId="7" fillId="3" borderId="8" xfId="49" applyFont="1" applyFill="1" applyBorder="1" applyAlignment="1">
      <alignment horizontal="left" vertical="center"/>
    </xf>
    <xf numFmtId="176" fontId="4" fillId="5" borderId="5" xfId="49" applyNumberFormat="1" applyFont="1" applyFill="1" applyBorder="1" applyAlignment="1">
      <alignment horizontal="right" vertical="center"/>
    </xf>
    <xf numFmtId="0" fontId="7" fillId="3" borderId="5" xfId="49" applyFont="1" applyFill="1" applyBorder="1" applyAlignment="1">
      <alignment horizontal="left" vertical="center" wrapText="1"/>
    </xf>
    <xf numFmtId="0" fontId="7" fillId="3" borderId="5" xfId="49" applyFont="1" applyFill="1" applyBorder="1" applyAlignment="1">
      <alignment horizontal="center" vertical="center"/>
    </xf>
    <xf numFmtId="0" fontId="7" fillId="3" borderId="12" xfId="49" applyFont="1" applyFill="1" applyBorder="1" applyAlignment="1">
      <alignment horizontal="center" vertical="center"/>
    </xf>
    <xf numFmtId="0" fontId="7" fillId="3" borderId="8" xfId="49" applyFont="1" applyFill="1" applyBorder="1" applyAlignment="1">
      <alignment horizontal="center" vertical="center"/>
    </xf>
    <xf numFmtId="0" fontId="4" fillId="2" borderId="0" xfId="49" applyFont="1" applyFill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tabSelected="1" workbookViewId="0">
      <selection activeCell="A1" sqref="$A1:$XFD1048576"/>
    </sheetView>
  </sheetViews>
  <sheetFormatPr defaultColWidth="8" defaultRowHeight="14.4"/>
  <cols>
    <col min="1" max="1" width="11.2962962962963" style="2"/>
    <col min="2" max="2" width="14.9351851851852" style="2"/>
    <col min="3" max="3" width="27.8611111111111" style="2"/>
    <col min="4" max="4" width="2.88888888888889" style="2"/>
    <col min="5" max="5" width="30.1203703703704" style="2"/>
    <col min="6" max="6" width="32.25" style="2"/>
    <col min="7" max="10" width="30.1203703703704" style="2"/>
    <col min="11" max="16384" width="8" style="1"/>
  </cols>
  <sheetData>
    <row r="1" s="1" customFormat="1" ht="54.7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0.25" customHeight="1" spans="1:10">
      <c r="A2" s="4"/>
      <c r="B2" s="5"/>
      <c r="C2" s="5"/>
      <c r="D2" s="4"/>
      <c r="E2" s="5"/>
      <c r="F2" s="5"/>
      <c r="G2" s="4"/>
      <c r="H2" s="5"/>
      <c r="I2" s="5"/>
      <c r="J2" s="6" t="s">
        <v>1</v>
      </c>
    </row>
    <row r="3" s="1" customFormat="1" ht="20.25" customHeight="1" spans="1:10">
      <c r="A3" s="7" t="s">
        <v>2</v>
      </c>
      <c r="B3" s="8" t="s">
        <v>3</v>
      </c>
      <c r="C3" s="9"/>
      <c r="D3" s="9"/>
      <c r="E3" s="9"/>
      <c r="F3" s="10" t="s">
        <v>4</v>
      </c>
      <c r="G3" s="11"/>
      <c r="H3" s="9"/>
      <c r="I3" s="12"/>
      <c r="J3" s="13" t="s">
        <v>5</v>
      </c>
    </row>
    <row r="4" s="1" customFormat="1" ht="16.5" customHeight="1" spans="1:10">
      <c r="A4" s="14" t="s">
        <v>6</v>
      </c>
      <c r="B4" s="15"/>
      <c r="C4" s="15"/>
      <c r="D4" s="16"/>
      <c r="E4" s="17" t="s">
        <v>7</v>
      </c>
      <c r="F4" s="17" t="s">
        <v>8</v>
      </c>
      <c r="G4" s="17" t="s">
        <v>9</v>
      </c>
      <c r="H4" s="17" t="s">
        <v>10</v>
      </c>
      <c r="I4" s="17" t="s">
        <v>11</v>
      </c>
      <c r="J4" s="17" t="s">
        <v>12</v>
      </c>
    </row>
    <row r="5" s="1" customFormat="1" ht="16.5" customHeight="1" spans="1:10">
      <c r="A5" s="18"/>
      <c r="B5" s="19"/>
      <c r="C5" s="19"/>
      <c r="D5" s="20"/>
      <c r="E5" s="21">
        <v>1</v>
      </c>
      <c r="F5" s="21">
        <v>2</v>
      </c>
      <c r="G5" s="21">
        <v>3</v>
      </c>
      <c r="H5" s="21">
        <v>4</v>
      </c>
      <c r="I5" s="21">
        <v>5</v>
      </c>
      <c r="J5" s="21">
        <v>6</v>
      </c>
    </row>
    <row r="6" s="1" customFormat="1" ht="21" customHeight="1" spans="1:10">
      <c r="A6" s="22" t="s">
        <v>13</v>
      </c>
      <c r="B6" s="23" t="s">
        <v>14</v>
      </c>
      <c r="C6" s="23"/>
      <c r="D6" s="24">
        <v>1</v>
      </c>
      <c r="E6" s="25">
        <f t="shared" ref="E6:I6" si="0">E7+E21+E23</f>
        <v>28459508.72</v>
      </c>
      <c r="F6" s="25">
        <f t="shared" si="0"/>
        <v>28459508.72</v>
      </c>
      <c r="G6" s="25">
        <v>59945551.56</v>
      </c>
      <c r="H6" s="25">
        <f t="shared" ref="H6:H41" si="1">IF(G6=0,0,(E6-G6)/ABS(G6)*100)</f>
        <v>-52.5244025963884</v>
      </c>
      <c r="I6" s="25">
        <f t="shared" si="0"/>
        <v>66202562.17</v>
      </c>
      <c r="J6" s="25">
        <f t="shared" ref="J6:J41" si="2">IF(I6=0,0,(F6-(I6))/ABS(I6)*100)</f>
        <v>-57.0114693644039</v>
      </c>
    </row>
    <row r="7" s="1" customFormat="1" ht="21" customHeight="1" spans="1:10">
      <c r="A7" s="26"/>
      <c r="B7" s="18" t="s">
        <v>15</v>
      </c>
      <c r="C7" s="20"/>
      <c r="D7" s="24">
        <v>2</v>
      </c>
      <c r="E7" s="25">
        <f t="shared" ref="E7:I7" si="3">E8+E14+E19+E20</f>
        <v>1280174.62</v>
      </c>
      <c r="F7" s="25">
        <f t="shared" si="3"/>
        <v>1280174.62</v>
      </c>
      <c r="G7" s="25">
        <v>38367940.03</v>
      </c>
      <c r="H7" s="25">
        <f t="shared" si="1"/>
        <v>-96.6634262381587</v>
      </c>
      <c r="I7" s="25">
        <f t="shared" si="3"/>
        <v>1332911.16</v>
      </c>
      <c r="J7" s="25">
        <f t="shared" si="2"/>
        <v>-3.95649324445598</v>
      </c>
    </row>
    <row r="8" s="1" customFormat="1" ht="21" customHeight="1" spans="1:10">
      <c r="A8" s="26"/>
      <c r="B8" s="22" t="s">
        <v>16</v>
      </c>
      <c r="C8" s="23" t="s">
        <v>17</v>
      </c>
      <c r="D8" s="24">
        <v>3</v>
      </c>
      <c r="E8" s="25">
        <f t="shared" ref="E8:I8" si="4">E9+E10+E11+E12+E13</f>
        <v>1279440</v>
      </c>
      <c r="F8" s="25">
        <f t="shared" si="4"/>
        <v>1279440</v>
      </c>
      <c r="G8" s="25">
        <v>26268930</v>
      </c>
      <c r="H8" s="25">
        <f t="shared" si="1"/>
        <v>-95.1294552157244</v>
      </c>
      <c r="I8" s="25">
        <f t="shared" si="4"/>
        <v>993870</v>
      </c>
      <c r="J8" s="25">
        <f t="shared" si="2"/>
        <v>28.7331341121072</v>
      </c>
    </row>
    <row r="9" s="1" customFormat="1" ht="21" customHeight="1" spans="1:10">
      <c r="A9" s="26"/>
      <c r="B9" s="26"/>
      <c r="C9" s="23" t="s">
        <v>18</v>
      </c>
      <c r="D9" s="24">
        <v>4</v>
      </c>
      <c r="E9" s="27">
        <v>1279440</v>
      </c>
      <c r="F9" s="25">
        <v>1279440</v>
      </c>
      <c r="G9" s="25">
        <v>25028030</v>
      </c>
      <c r="H9" s="25">
        <f t="shared" si="1"/>
        <v>-94.8879716062351</v>
      </c>
      <c r="I9" s="25">
        <v>993870</v>
      </c>
      <c r="J9" s="25">
        <f t="shared" si="2"/>
        <v>28.7331341121072</v>
      </c>
    </row>
    <row r="10" s="1" customFormat="1" ht="21" customHeight="1" spans="1:10">
      <c r="A10" s="26"/>
      <c r="B10" s="26"/>
      <c r="C10" s="23" t="s">
        <v>19</v>
      </c>
      <c r="D10" s="24">
        <v>5</v>
      </c>
      <c r="E10" s="27">
        <v>0</v>
      </c>
      <c r="F10" s="25">
        <v>0</v>
      </c>
      <c r="G10" s="25">
        <v>0</v>
      </c>
      <c r="H10" s="25">
        <f t="shared" si="1"/>
        <v>0</v>
      </c>
      <c r="I10" s="25">
        <v>0</v>
      </c>
      <c r="J10" s="25">
        <f t="shared" si="2"/>
        <v>0</v>
      </c>
    </row>
    <row r="11" s="1" customFormat="1" ht="21" customHeight="1" spans="1:10">
      <c r="A11" s="26"/>
      <c r="B11" s="26"/>
      <c r="C11" s="23" t="s">
        <v>20</v>
      </c>
      <c r="D11" s="24">
        <v>6</v>
      </c>
      <c r="E11" s="27">
        <v>0</v>
      </c>
      <c r="F11" s="25">
        <v>0</v>
      </c>
      <c r="G11" s="25">
        <v>0</v>
      </c>
      <c r="H11" s="25">
        <f t="shared" si="1"/>
        <v>0</v>
      </c>
      <c r="I11" s="25">
        <v>0</v>
      </c>
      <c r="J11" s="25">
        <f t="shared" si="2"/>
        <v>0</v>
      </c>
    </row>
    <row r="12" s="1" customFormat="1" ht="21" customHeight="1" spans="1:10">
      <c r="A12" s="26"/>
      <c r="B12" s="26"/>
      <c r="C12" s="24" t="s">
        <v>21</v>
      </c>
      <c r="D12" s="24">
        <v>7</v>
      </c>
      <c r="E12" s="27">
        <v>0</v>
      </c>
      <c r="F12" s="25">
        <v>0</v>
      </c>
      <c r="G12" s="25">
        <v>1240900</v>
      </c>
      <c r="H12" s="25">
        <f t="shared" si="1"/>
        <v>-100</v>
      </c>
      <c r="I12" s="25">
        <v>0</v>
      </c>
      <c r="J12" s="25">
        <f t="shared" si="2"/>
        <v>0</v>
      </c>
    </row>
    <row r="13" s="1" customFormat="1" ht="21" customHeight="1" spans="1:10">
      <c r="A13" s="26"/>
      <c r="B13" s="28"/>
      <c r="C13" s="23" t="s">
        <v>22</v>
      </c>
      <c r="D13" s="24">
        <v>8</v>
      </c>
      <c r="E13" s="27">
        <v>0</v>
      </c>
      <c r="F13" s="25">
        <v>0</v>
      </c>
      <c r="G13" s="25">
        <v>0</v>
      </c>
      <c r="H13" s="25">
        <f t="shared" si="1"/>
        <v>0</v>
      </c>
      <c r="I13" s="25">
        <v>0</v>
      </c>
      <c r="J13" s="25">
        <f t="shared" si="2"/>
        <v>0</v>
      </c>
    </row>
    <row r="14" s="1" customFormat="1" ht="21" customHeight="1" spans="1:10">
      <c r="A14" s="26"/>
      <c r="B14" s="29" t="s">
        <v>23</v>
      </c>
      <c r="C14" s="30" t="s">
        <v>17</v>
      </c>
      <c r="D14" s="24">
        <v>9</v>
      </c>
      <c r="E14" s="25">
        <f t="shared" ref="E14:I14" si="5">E15+E16+E17+E18</f>
        <v>0</v>
      </c>
      <c r="F14" s="25">
        <f t="shared" si="5"/>
        <v>0</v>
      </c>
      <c r="G14" s="25">
        <v>0</v>
      </c>
      <c r="H14" s="25">
        <f t="shared" si="1"/>
        <v>0</v>
      </c>
      <c r="I14" s="25">
        <f t="shared" si="5"/>
        <v>0</v>
      </c>
      <c r="J14" s="25">
        <f t="shared" si="2"/>
        <v>0</v>
      </c>
    </row>
    <row r="15" s="1" customFormat="1" ht="21" customHeight="1" spans="1:10">
      <c r="A15" s="26"/>
      <c r="B15" s="31"/>
      <c r="C15" s="23" t="s">
        <v>24</v>
      </c>
      <c r="D15" s="24">
        <v>10</v>
      </c>
      <c r="E15" s="27">
        <v>0</v>
      </c>
      <c r="F15" s="25">
        <v>0</v>
      </c>
      <c r="G15" s="25">
        <v>0</v>
      </c>
      <c r="H15" s="25">
        <f t="shared" si="1"/>
        <v>0</v>
      </c>
      <c r="I15" s="25">
        <v>0</v>
      </c>
      <c r="J15" s="25">
        <f t="shared" si="2"/>
        <v>0</v>
      </c>
    </row>
    <row r="16" s="1" customFormat="1" ht="21" customHeight="1" spans="1:10">
      <c r="A16" s="26"/>
      <c r="B16" s="31"/>
      <c r="C16" s="32" t="s">
        <v>25</v>
      </c>
      <c r="D16" s="24">
        <v>11</v>
      </c>
      <c r="E16" s="27">
        <v>0</v>
      </c>
      <c r="F16" s="25">
        <v>0</v>
      </c>
      <c r="G16" s="25">
        <v>0</v>
      </c>
      <c r="H16" s="25">
        <f t="shared" si="1"/>
        <v>0</v>
      </c>
      <c r="I16" s="25">
        <v>0</v>
      </c>
      <c r="J16" s="25">
        <f t="shared" si="2"/>
        <v>0</v>
      </c>
    </row>
    <row r="17" s="1" customFormat="1" ht="21" customHeight="1" spans="1:10">
      <c r="A17" s="26"/>
      <c r="B17" s="31"/>
      <c r="C17" s="32" t="s">
        <v>26</v>
      </c>
      <c r="D17" s="24">
        <v>12</v>
      </c>
      <c r="E17" s="27">
        <v>0</v>
      </c>
      <c r="F17" s="25">
        <v>0</v>
      </c>
      <c r="G17" s="25">
        <v>0</v>
      </c>
      <c r="H17" s="25">
        <f t="shared" si="1"/>
        <v>0</v>
      </c>
      <c r="I17" s="25">
        <v>0</v>
      </c>
      <c r="J17" s="25">
        <f t="shared" si="2"/>
        <v>0</v>
      </c>
    </row>
    <row r="18" s="1" customFormat="1" ht="21" customHeight="1" spans="1:10">
      <c r="A18" s="26"/>
      <c r="B18" s="33"/>
      <c r="C18" s="32" t="s">
        <v>27</v>
      </c>
      <c r="D18" s="24">
        <v>13</v>
      </c>
      <c r="E18" s="27">
        <v>0</v>
      </c>
      <c r="F18" s="25">
        <v>0</v>
      </c>
      <c r="G18" s="25">
        <v>12079680</v>
      </c>
      <c r="H18" s="25">
        <f t="shared" si="1"/>
        <v>-100</v>
      </c>
      <c r="I18" s="25">
        <v>0</v>
      </c>
      <c r="J18" s="25">
        <f t="shared" si="2"/>
        <v>0</v>
      </c>
    </row>
    <row r="19" s="1" customFormat="1" ht="21" customHeight="1" spans="1:10">
      <c r="A19" s="26"/>
      <c r="B19" s="23" t="s">
        <v>28</v>
      </c>
      <c r="C19" s="23"/>
      <c r="D19" s="24">
        <v>14</v>
      </c>
      <c r="E19" s="27">
        <v>0</v>
      </c>
      <c r="F19" s="25">
        <v>0</v>
      </c>
      <c r="G19" s="25">
        <v>24976.22</v>
      </c>
      <c r="H19" s="25">
        <f t="shared" si="1"/>
        <v>-100</v>
      </c>
      <c r="I19" s="25">
        <v>0</v>
      </c>
      <c r="J19" s="25">
        <f t="shared" si="2"/>
        <v>0</v>
      </c>
    </row>
    <row r="20" s="1" customFormat="1" ht="21" customHeight="1" spans="1:10">
      <c r="A20" s="26"/>
      <c r="B20" s="23" t="s">
        <v>29</v>
      </c>
      <c r="C20" s="23"/>
      <c r="D20" s="24">
        <v>15</v>
      </c>
      <c r="E20" s="27">
        <v>734.62</v>
      </c>
      <c r="F20" s="25">
        <v>734.62</v>
      </c>
      <c r="G20" s="25">
        <v>-5646.19</v>
      </c>
      <c r="H20" s="25">
        <f t="shared" si="1"/>
        <v>113.010897614143</v>
      </c>
      <c r="I20" s="25">
        <v>339041.16</v>
      </c>
      <c r="J20" s="25">
        <f t="shared" si="2"/>
        <v>-99.7833242429916</v>
      </c>
    </row>
    <row r="21" s="1" customFormat="1" ht="21" customHeight="1" spans="1:10">
      <c r="A21" s="26"/>
      <c r="B21" s="34" t="s">
        <v>30</v>
      </c>
      <c r="C21" s="34"/>
      <c r="D21" s="24">
        <v>16</v>
      </c>
      <c r="E21" s="27">
        <v>27179334.1</v>
      </c>
      <c r="F21" s="25">
        <v>27179334.1</v>
      </c>
      <c r="G21" s="25">
        <v>21577611.53</v>
      </c>
      <c r="H21" s="25">
        <f t="shared" si="1"/>
        <v>25.9608092499569</v>
      </c>
      <c r="I21" s="25">
        <v>64869651.01</v>
      </c>
      <c r="J21" s="25">
        <f t="shared" si="2"/>
        <v>-58.1016181267722</v>
      </c>
    </row>
    <row r="22" s="1" customFormat="1" ht="21" customHeight="1" spans="1:10">
      <c r="A22" s="26"/>
      <c r="B22" s="35" t="s">
        <v>31</v>
      </c>
      <c r="C22" s="36"/>
      <c r="D22" s="24">
        <v>17</v>
      </c>
      <c r="E22" s="27">
        <v>0</v>
      </c>
      <c r="F22" s="25">
        <v>0</v>
      </c>
      <c r="G22" s="37">
        <v>0</v>
      </c>
      <c r="H22" s="25">
        <f t="shared" si="1"/>
        <v>0</v>
      </c>
      <c r="I22" s="27">
        <v>0</v>
      </c>
      <c r="J22" s="25">
        <f t="shared" si="2"/>
        <v>0</v>
      </c>
    </row>
    <row r="23" s="1" customFormat="1" ht="21" customHeight="1" spans="1:10">
      <c r="A23" s="26"/>
      <c r="B23" s="34" t="s">
        <v>32</v>
      </c>
      <c r="C23" s="34"/>
      <c r="D23" s="24">
        <v>18</v>
      </c>
      <c r="E23" s="27">
        <v>0</v>
      </c>
      <c r="F23" s="25">
        <v>0</v>
      </c>
      <c r="G23" s="25">
        <v>0</v>
      </c>
      <c r="H23" s="25">
        <f t="shared" si="1"/>
        <v>0</v>
      </c>
      <c r="I23" s="25">
        <v>0</v>
      </c>
      <c r="J23" s="25">
        <f t="shared" si="2"/>
        <v>0</v>
      </c>
    </row>
    <row r="24" s="1" customFormat="1" ht="21" customHeight="1" spans="1:10">
      <c r="A24" s="26"/>
      <c r="B24" s="38" t="s">
        <v>33</v>
      </c>
      <c r="C24" s="38"/>
      <c r="D24" s="24">
        <v>19</v>
      </c>
      <c r="E24" s="27">
        <v>0</v>
      </c>
      <c r="F24" s="25">
        <v>0</v>
      </c>
      <c r="G24" s="37">
        <v>0</v>
      </c>
      <c r="H24" s="25">
        <f t="shared" si="1"/>
        <v>0</v>
      </c>
      <c r="I24" s="27">
        <v>0</v>
      </c>
      <c r="J24" s="25">
        <f t="shared" si="2"/>
        <v>0</v>
      </c>
    </row>
    <row r="25" s="1" customFormat="1" ht="21" customHeight="1" spans="1:10">
      <c r="A25" s="28"/>
      <c r="B25" s="34" t="s">
        <v>34</v>
      </c>
      <c r="C25" s="34"/>
      <c r="D25" s="24">
        <v>20</v>
      </c>
      <c r="E25" s="25">
        <f t="shared" ref="E25:I25" si="6">E7+E22+E24</f>
        <v>1280174.62</v>
      </c>
      <c r="F25" s="25">
        <f t="shared" si="6"/>
        <v>1280174.62</v>
      </c>
      <c r="G25" s="37">
        <v>0</v>
      </c>
      <c r="H25" s="25">
        <f t="shared" si="1"/>
        <v>0</v>
      </c>
      <c r="I25" s="27">
        <f t="shared" si="6"/>
        <v>1332911.16</v>
      </c>
      <c r="J25" s="25">
        <f t="shared" si="2"/>
        <v>-3.95649324445598</v>
      </c>
    </row>
    <row r="26" s="1" customFormat="1" ht="21" customHeight="1" spans="1:10">
      <c r="A26" s="22" t="s">
        <v>35</v>
      </c>
      <c r="B26" s="23" t="s">
        <v>36</v>
      </c>
      <c r="C26" s="23"/>
      <c r="D26" s="24">
        <v>21</v>
      </c>
      <c r="E26" s="25">
        <f t="shared" ref="E26:I26" si="7">E27+E31+E33</f>
        <v>25170673.44</v>
      </c>
      <c r="F26" s="25">
        <f t="shared" si="7"/>
        <v>25170673.44</v>
      </c>
      <c r="G26" s="25">
        <v>66668528.76</v>
      </c>
      <c r="H26" s="25">
        <f t="shared" si="1"/>
        <v>-62.2450443887671</v>
      </c>
      <c r="I26" s="25">
        <f t="shared" si="7"/>
        <v>0</v>
      </c>
      <c r="J26" s="25">
        <f t="shared" si="2"/>
        <v>0</v>
      </c>
    </row>
    <row r="27" s="1" customFormat="1" ht="21" customHeight="1" spans="1:10">
      <c r="A27" s="26"/>
      <c r="B27" s="18" t="s">
        <v>37</v>
      </c>
      <c r="C27" s="20"/>
      <c r="D27" s="24">
        <v>22</v>
      </c>
      <c r="E27" s="25">
        <f t="shared" ref="E27:I27" si="8">E28+E29+E30</f>
        <v>23890498.82</v>
      </c>
      <c r="F27" s="25">
        <f t="shared" si="8"/>
        <v>23890498.82</v>
      </c>
      <c r="G27" s="25">
        <v>27468737.15</v>
      </c>
      <c r="H27" s="25">
        <f t="shared" si="1"/>
        <v>-13.0265847696606</v>
      </c>
      <c r="I27" s="25">
        <f t="shared" si="8"/>
        <v>0</v>
      </c>
      <c r="J27" s="25">
        <f t="shared" si="2"/>
        <v>0</v>
      </c>
    </row>
    <row r="28" s="1" customFormat="1" ht="21" customHeight="1" spans="1:10">
      <c r="A28" s="26"/>
      <c r="B28" s="23" t="s">
        <v>38</v>
      </c>
      <c r="C28" s="23"/>
      <c r="D28" s="24">
        <v>23</v>
      </c>
      <c r="E28" s="27">
        <v>23750208.82</v>
      </c>
      <c r="F28" s="25">
        <v>23750208.82</v>
      </c>
      <c r="G28" s="25">
        <v>27447277.15</v>
      </c>
      <c r="H28" s="25">
        <f t="shared" si="1"/>
        <v>-13.469708888774</v>
      </c>
      <c r="I28" s="25">
        <v>0</v>
      </c>
      <c r="J28" s="25">
        <f t="shared" si="2"/>
        <v>0</v>
      </c>
    </row>
    <row r="29" s="1" customFormat="1" ht="21" customHeight="1" spans="1:10">
      <c r="A29" s="26"/>
      <c r="B29" s="23" t="s">
        <v>39</v>
      </c>
      <c r="C29" s="23"/>
      <c r="D29" s="24">
        <v>24</v>
      </c>
      <c r="E29" s="27">
        <v>0</v>
      </c>
      <c r="F29" s="25">
        <v>0</v>
      </c>
      <c r="G29" s="25">
        <v>0</v>
      </c>
      <c r="H29" s="25">
        <f t="shared" si="1"/>
        <v>0</v>
      </c>
      <c r="I29" s="25">
        <v>0</v>
      </c>
      <c r="J29" s="25">
        <f t="shared" si="2"/>
        <v>0</v>
      </c>
    </row>
    <row r="30" s="1" customFormat="1" ht="21" customHeight="1" spans="1:10">
      <c r="A30" s="26"/>
      <c r="B30" s="23" t="s">
        <v>40</v>
      </c>
      <c r="C30" s="23"/>
      <c r="D30" s="24">
        <v>25</v>
      </c>
      <c r="E30" s="27">
        <v>140290</v>
      </c>
      <c r="F30" s="25">
        <v>140290</v>
      </c>
      <c r="G30" s="25">
        <v>21460</v>
      </c>
      <c r="H30" s="25">
        <f t="shared" si="1"/>
        <v>553.727865796831</v>
      </c>
      <c r="I30" s="25">
        <v>0</v>
      </c>
      <c r="J30" s="25">
        <f t="shared" si="2"/>
        <v>0</v>
      </c>
    </row>
    <row r="31" s="1" customFormat="1" ht="21" customHeight="1" spans="1:10">
      <c r="A31" s="26"/>
      <c r="B31" s="34" t="s">
        <v>41</v>
      </c>
      <c r="C31" s="34"/>
      <c r="D31" s="24">
        <v>26</v>
      </c>
      <c r="E31" s="27">
        <v>0</v>
      </c>
      <c r="F31" s="25">
        <v>0</v>
      </c>
      <c r="G31" s="25">
        <v>0</v>
      </c>
      <c r="H31" s="25">
        <f t="shared" si="1"/>
        <v>0</v>
      </c>
      <c r="I31" s="25">
        <v>0</v>
      </c>
      <c r="J31" s="25">
        <f t="shared" si="2"/>
        <v>0</v>
      </c>
    </row>
    <row r="32" s="1" customFormat="1" ht="21" customHeight="1" spans="1:10">
      <c r="A32" s="26"/>
      <c r="B32" s="39" t="s">
        <v>42</v>
      </c>
      <c r="C32" s="39"/>
      <c r="D32" s="24">
        <v>27</v>
      </c>
      <c r="E32" s="27">
        <v>0</v>
      </c>
      <c r="F32" s="25">
        <v>0</v>
      </c>
      <c r="G32" s="37">
        <v>0</v>
      </c>
      <c r="H32" s="25">
        <f t="shared" si="1"/>
        <v>0</v>
      </c>
      <c r="I32" s="27">
        <v>0</v>
      </c>
      <c r="J32" s="25">
        <f t="shared" si="2"/>
        <v>0</v>
      </c>
    </row>
    <row r="33" s="1" customFormat="1" ht="21" customHeight="1" spans="1:10">
      <c r="A33" s="26"/>
      <c r="B33" s="34" t="s">
        <v>43</v>
      </c>
      <c r="C33" s="34"/>
      <c r="D33" s="24">
        <v>28</v>
      </c>
      <c r="E33" s="27">
        <v>1280174.62</v>
      </c>
      <c r="F33" s="25">
        <v>1280174.62</v>
      </c>
      <c r="G33" s="25">
        <v>39199791.61</v>
      </c>
      <c r="H33" s="25">
        <f t="shared" si="1"/>
        <v>-96.7342310573064</v>
      </c>
      <c r="I33" s="25">
        <v>0</v>
      </c>
      <c r="J33" s="25">
        <f t="shared" si="2"/>
        <v>0</v>
      </c>
    </row>
    <row r="34" s="1" customFormat="1" ht="21" customHeight="1" spans="1:10">
      <c r="A34" s="26"/>
      <c r="B34" s="39" t="s">
        <v>44</v>
      </c>
      <c r="C34" s="39"/>
      <c r="D34" s="24">
        <v>29</v>
      </c>
      <c r="E34" s="27">
        <v>0</v>
      </c>
      <c r="F34" s="25">
        <v>0</v>
      </c>
      <c r="G34" s="37">
        <v>0</v>
      </c>
      <c r="H34" s="25">
        <f t="shared" si="1"/>
        <v>0</v>
      </c>
      <c r="I34" s="27">
        <v>0</v>
      </c>
      <c r="J34" s="25">
        <f t="shared" si="2"/>
        <v>0</v>
      </c>
    </row>
    <row r="35" s="1" customFormat="1" ht="21" customHeight="1" spans="1:10">
      <c r="A35" s="28"/>
      <c r="B35" s="34" t="s">
        <v>45</v>
      </c>
      <c r="C35" s="34"/>
      <c r="D35" s="24">
        <v>30</v>
      </c>
      <c r="E35" s="25">
        <f t="shared" ref="E35:I35" si="9">E27+E32+E34</f>
        <v>23890498.82</v>
      </c>
      <c r="F35" s="25">
        <f t="shared" si="9"/>
        <v>23890498.82</v>
      </c>
      <c r="G35" s="37">
        <v>0</v>
      </c>
      <c r="H35" s="25">
        <f t="shared" si="1"/>
        <v>0</v>
      </c>
      <c r="I35" s="27">
        <f t="shared" si="9"/>
        <v>0</v>
      </c>
      <c r="J35" s="25">
        <f t="shared" si="2"/>
        <v>0</v>
      </c>
    </row>
    <row r="36" s="1" customFormat="1" ht="21" customHeight="1" spans="1:10">
      <c r="A36" s="23" t="s">
        <v>46</v>
      </c>
      <c r="B36" s="28" t="s">
        <v>47</v>
      </c>
      <c r="C36" s="28"/>
      <c r="D36" s="24">
        <v>31</v>
      </c>
      <c r="E36" s="27">
        <v>-40629716.91</v>
      </c>
      <c r="F36" s="25">
        <v>-40629716.91</v>
      </c>
      <c r="G36" s="25">
        <v>-33906739.71</v>
      </c>
      <c r="H36" s="25">
        <f t="shared" si="1"/>
        <v>-19.8278491459243</v>
      </c>
      <c r="I36" s="25">
        <v>0</v>
      </c>
      <c r="J36" s="25">
        <f t="shared" si="2"/>
        <v>0</v>
      </c>
    </row>
    <row r="37" s="1" customFormat="1" ht="21" customHeight="1" spans="1:10">
      <c r="A37" s="23"/>
      <c r="B37" s="40" t="s">
        <v>48</v>
      </c>
      <c r="C37" s="41"/>
      <c r="D37" s="24">
        <v>32</v>
      </c>
      <c r="E37" s="25">
        <v>0</v>
      </c>
      <c r="F37" s="25">
        <v>0</v>
      </c>
      <c r="G37" s="37">
        <v>0</v>
      </c>
      <c r="H37" s="25">
        <f t="shared" si="1"/>
        <v>0</v>
      </c>
      <c r="I37" s="27">
        <v>0</v>
      </c>
      <c r="J37" s="25">
        <f t="shared" si="2"/>
        <v>0</v>
      </c>
    </row>
    <row r="38" s="1" customFormat="1" ht="21" customHeight="1" spans="1:10">
      <c r="A38" s="23"/>
      <c r="B38" s="23" t="s">
        <v>49</v>
      </c>
      <c r="C38" s="23"/>
      <c r="D38" s="24">
        <v>33</v>
      </c>
      <c r="E38" s="25">
        <f t="shared" ref="E38:I38" si="10">E6-E26</f>
        <v>3288835.28</v>
      </c>
      <c r="F38" s="25">
        <f t="shared" si="10"/>
        <v>3288835.28</v>
      </c>
      <c r="G38" s="25">
        <v>-6722977.2</v>
      </c>
      <c r="H38" s="25">
        <f t="shared" si="1"/>
        <v>148.919328180973</v>
      </c>
      <c r="I38" s="25">
        <f t="shared" si="10"/>
        <v>66202562.17</v>
      </c>
      <c r="J38" s="25">
        <f t="shared" si="2"/>
        <v>-95.0321631486789</v>
      </c>
    </row>
    <row r="39" s="1" customFormat="1" ht="21" customHeight="1" spans="1:10">
      <c r="A39" s="23"/>
      <c r="B39" s="40" t="s">
        <v>48</v>
      </c>
      <c r="C39" s="41"/>
      <c r="D39" s="24">
        <v>34</v>
      </c>
      <c r="E39" s="27">
        <v>0</v>
      </c>
      <c r="F39" s="25">
        <v>0</v>
      </c>
      <c r="G39" s="37">
        <v>0</v>
      </c>
      <c r="H39" s="25">
        <f t="shared" si="1"/>
        <v>0</v>
      </c>
      <c r="I39" s="27">
        <v>0</v>
      </c>
      <c r="J39" s="25">
        <f t="shared" si="2"/>
        <v>0</v>
      </c>
    </row>
    <row r="40" s="1" customFormat="1" ht="21" customHeight="1" spans="1:10">
      <c r="A40" s="23"/>
      <c r="B40" s="23" t="s">
        <v>50</v>
      </c>
      <c r="C40" s="23"/>
      <c r="D40" s="24">
        <v>35</v>
      </c>
      <c r="E40" s="25">
        <f t="shared" ref="E40:I40" si="11">E36+E38</f>
        <v>-37340881.63</v>
      </c>
      <c r="F40" s="25">
        <f t="shared" si="11"/>
        <v>-37340881.63</v>
      </c>
      <c r="G40" s="25">
        <v>-40629716.91</v>
      </c>
      <c r="H40" s="25">
        <f t="shared" si="1"/>
        <v>8.09465467673622</v>
      </c>
      <c r="I40" s="25">
        <f t="shared" si="11"/>
        <v>66202562.17</v>
      </c>
      <c r="J40" s="25">
        <f t="shared" si="2"/>
        <v>-156.403982574138</v>
      </c>
    </row>
    <row r="41" s="1" customFormat="1" ht="21" customHeight="1" spans="1:10">
      <c r="A41" s="23"/>
      <c r="B41" s="40" t="s">
        <v>48</v>
      </c>
      <c r="C41" s="41"/>
      <c r="D41" s="24">
        <v>36</v>
      </c>
      <c r="E41" s="25">
        <f t="shared" ref="E41:I41" si="12">E37+E39</f>
        <v>0</v>
      </c>
      <c r="F41" s="25">
        <f t="shared" si="12"/>
        <v>0</v>
      </c>
      <c r="G41" s="37">
        <v>0</v>
      </c>
      <c r="H41" s="25">
        <f t="shared" si="1"/>
        <v>0</v>
      </c>
      <c r="I41" s="27">
        <f t="shared" si="12"/>
        <v>0</v>
      </c>
      <c r="J41" s="25">
        <f t="shared" si="2"/>
        <v>0</v>
      </c>
    </row>
    <row r="42" s="1" customFormat="1" ht="42" customHeight="1" spans="1:10">
      <c r="A42" s="42" t="s">
        <v>51</v>
      </c>
      <c r="B42" s="42"/>
      <c r="C42" s="42"/>
      <c r="D42" s="42"/>
      <c r="E42" s="42"/>
      <c r="F42" s="42"/>
      <c r="G42" s="42"/>
      <c r="H42" s="42"/>
      <c r="I42" s="42"/>
      <c r="J42" s="42"/>
    </row>
    <row r="43" s="1" customFormat="1" ht="32.25" customHeight="1" spans="1:10">
      <c r="A43" s="42" t="s">
        <v>52</v>
      </c>
      <c r="B43" s="42"/>
      <c r="C43" s="42"/>
      <c r="D43" s="42"/>
      <c r="E43" s="42"/>
      <c r="F43" s="42"/>
      <c r="G43" s="42"/>
      <c r="H43" s="42"/>
      <c r="I43" s="42"/>
      <c r="J43" s="42"/>
    </row>
    <row r="44" s="1" customFormat="1" ht="41.25" customHeight="1" spans="1:10">
      <c r="A44" s="42" t="s">
        <v>53</v>
      </c>
      <c r="B44" s="42"/>
      <c r="C44" s="42"/>
      <c r="D44" s="42"/>
      <c r="E44" s="42"/>
      <c r="F44" s="42"/>
      <c r="G44" s="42"/>
      <c r="H44" s="42"/>
      <c r="I44" s="42"/>
      <c r="J44" s="42"/>
    </row>
  </sheetData>
  <mergeCells count="37">
    <mergeCell ref="A1:J1"/>
    <mergeCell ref="B3:E3"/>
    <mergeCell ref="F3:G3"/>
    <mergeCell ref="B6:C6"/>
    <mergeCell ref="B7:C7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42:J42"/>
    <mergeCell ref="A43:J43"/>
    <mergeCell ref="A44:J44"/>
    <mergeCell ref="A6:A25"/>
    <mergeCell ref="A26:A35"/>
    <mergeCell ref="A36:A41"/>
    <mergeCell ref="B8:B13"/>
    <mergeCell ref="B14:B18"/>
    <mergeCell ref="A4:D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白衫如初-</cp:lastModifiedBy>
  <dcterms:created xsi:type="dcterms:W3CDTF">2026-02-13T09:12:25Z</dcterms:created>
  <dcterms:modified xsi:type="dcterms:W3CDTF">2026-02-13T09:12:38Z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1F2C98DD7E9A472A8CB339864E6BFEA4_11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